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онд Астафьева\СУЭК 2019\2019\Договор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G18" i="1" l="1"/>
  <c r="G8" i="1"/>
  <c r="I8" i="1" s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3" i="1"/>
  <c r="I12" i="1"/>
  <c r="I11" i="1"/>
  <c r="I10" i="1"/>
  <c r="I9" i="1"/>
  <c r="I7" i="1"/>
  <c r="I6" i="1"/>
  <c r="F22" i="1"/>
  <c r="F15" i="1"/>
  <c r="D22" i="1"/>
  <c r="E29" i="1" s="1"/>
  <c r="D15" i="1"/>
  <c r="D6" i="1"/>
  <c r="F6" i="1" l="1"/>
  <c r="H22" i="1"/>
  <c r="H15" i="1"/>
  <c r="H6" i="1"/>
  <c r="I29" i="1" s="1"/>
  <c r="G29" i="1"/>
</calcChain>
</file>

<file path=xl/sharedStrings.xml><?xml version="1.0" encoding="utf-8"?>
<sst xmlns="http://schemas.openxmlformats.org/spreadsheetml/2006/main" count="71" uniqueCount="70">
  <si>
    <t>№</t>
  </si>
  <si>
    <t>М е р о п р и я т и я</t>
  </si>
  <si>
    <t>п/п</t>
  </si>
  <si>
    <t>1.</t>
  </si>
  <si>
    <t>1.1.</t>
  </si>
  <si>
    <t>Оплата труда сотрудников, занятых в проекте на постоянной основе на 7 месяцев с ноября 2019 г. по май 2020 г.</t>
  </si>
  <si>
    <t>1.2.</t>
  </si>
  <si>
    <t>Оплата труда сотрудников, привлеченных для участия в проекте краткосрочно</t>
  </si>
  <si>
    <t>1.3.</t>
  </si>
  <si>
    <t>Страховые взносы (30,2 % и 27,1 %)</t>
  </si>
  <si>
    <t>1.4.</t>
  </si>
  <si>
    <t>Экскурсия  в Овсянку  (транспорт, чаепитие)</t>
  </si>
  <si>
    <t>1.5.</t>
  </si>
  <si>
    <t>Проживание и питание участников (50 человек на 2 суток)</t>
  </si>
  <si>
    <t>1.6.</t>
  </si>
  <si>
    <t>Приобретение памятных призов участникам и лауреатам</t>
  </si>
  <si>
    <t>1.7.</t>
  </si>
  <si>
    <t xml:space="preserve">Изготовление сувениров и полиграфии для участников фестиваля </t>
  </si>
  <si>
    <t>1.8.</t>
  </si>
  <si>
    <t>Прочие орг. Расходы (мобильная связь, банковские расходы)</t>
  </si>
  <si>
    <t>2.</t>
  </si>
  <si>
    <t>2.1.</t>
  </si>
  <si>
    <t>Премии лауреатам (3 премии по 60 тыс. руб., одна премия в номинации "Ранний дебют" в размере 30 тыс. руб.)</t>
  </si>
  <si>
    <t>2.2.</t>
  </si>
  <si>
    <t>Оплата проживания лауреатов в Красноярске</t>
  </si>
  <si>
    <t>2.3.</t>
  </si>
  <si>
    <t>Церемония награждения</t>
  </si>
  <si>
    <t>2.4.</t>
  </si>
  <si>
    <t>Организация экскурсионной программы, банкет</t>
  </si>
  <si>
    <t>2.5.</t>
  </si>
  <si>
    <t>2.6.</t>
  </si>
  <si>
    <t>Страховые взносы</t>
  </si>
  <si>
    <t>3.</t>
  </si>
  <si>
    <t>3.1.</t>
  </si>
  <si>
    <t>Оплата труда координатора проекта</t>
  </si>
  <si>
    <t>3.2.</t>
  </si>
  <si>
    <t>Оплата труда актеров</t>
  </si>
  <si>
    <t>3.3.</t>
  </si>
  <si>
    <t>3.4.</t>
  </si>
  <si>
    <t>Страховые взносы (27,1 %)</t>
  </si>
  <si>
    <t>3.5.</t>
  </si>
  <si>
    <t>Оплата изготовления пряников "Конь с розовой гривой"</t>
  </si>
  <si>
    <t>3.6.</t>
  </si>
  <si>
    <t>Транспортные расходы (компенсация ГСМ при использовании личного автомобиля)</t>
  </si>
  <si>
    <t>3.7.</t>
  </si>
  <si>
    <t>Печать портретов В.П. Астафьева, рамка</t>
  </si>
  <si>
    <t>ВСЕГО:</t>
  </si>
  <si>
    <t>Сумма  по смете, руб.</t>
  </si>
  <si>
    <t>Проект «Уроки о войне»</t>
  </si>
  <si>
    <t>Израсходованная сумма, руб.</t>
  </si>
  <si>
    <t>Остаток средств, руб.</t>
  </si>
  <si>
    <t>Подтверждающие документы</t>
  </si>
  <si>
    <t xml:space="preserve">Примечание. Копии документов, подтверждающих целевое использование средств на ______ листах прилагаем.
Президент                ________________   М.А. Тарковский
Главный бухгалтер      ________________    И.В. Демина    
                                                          МП
</t>
  </si>
  <si>
    <t xml:space="preserve">Выписки операций по лицевому (расчетному) счету 40703810731280126020, открытому в ПАО "Сбербанк" об удержанных банковских комиссиях за период с 27.09.2019 года по 31.12.2019 г. и с 01.01.2020 г. по 16.11.2020 г. Чеки Почта России, Авансовый отчет Громков Г.В. пл. пор. № 58 от 16.11.2020 г. </t>
  </si>
  <si>
    <r>
      <t>ООО "ЭнВита"</t>
    </r>
    <r>
      <rPr>
        <sz val="12"/>
        <color rgb="FF000000"/>
        <rFont val="Times New Roman"/>
        <family val="1"/>
        <charset val="204"/>
      </rPr>
      <t xml:space="preserve">счет № 4158 от 23.11.2019 г., пл. пор. № 38 от 24.11.2019 г. , акт № 1599 от 29.11.2019 г. </t>
    </r>
  </si>
  <si>
    <r>
      <t>Транспорт ИП Филлипенко С.А.</t>
    </r>
    <r>
      <rPr>
        <sz val="12"/>
        <color rgb="FF000000"/>
        <rFont val="Times New Roman"/>
        <family val="1"/>
        <charset val="204"/>
      </rPr>
      <t xml:space="preserve"> Счет № 4 от 21.11.2019 г. , пл. пор. № 41 от 25.11.2019 г. акт № 05 от 21.11.2019 г.  Организация выездного питания ИП Майоров В.А. Счет № 184 от 27.11.2019 г. Пл. пор.№ 40 от 25.11.2019 г. Акт № 184 от 27.11.2019 г. </t>
    </r>
  </si>
  <si>
    <t xml:space="preserve">Пл. пор. 54, 55 от 27.11.2019 г. </t>
  </si>
  <si>
    <r>
      <t xml:space="preserve">Фотограф ИП Панченко П.О. </t>
    </r>
    <r>
      <rPr>
        <sz val="12"/>
        <color rgb="FF000000"/>
        <rFont val="Times New Roman"/>
        <family val="1"/>
        <charset val="204"/>
      </rPr>
      <t xml:space="preserve">договор № 11 от 20.11.2019 г. пл. пор. № 70 от 03.12.2019 г. </t>
    </r>
    <r>
      <rPr>
        <b/>
        <sz val="12"/>
        <color rgb="FF000000"/>
        <rFont val="Times New Roman"/>
        <family val="1"/>
        <charset val="204"/>
      </rPr>
      <t xml:space="preserve">Цветы ИП Садыхова А.Н.  </t>
    </r>
    <r>
      <rPr>
        <sz val="12"/>
        <color rgb="FF000000"/>
        <rFont val="Times New Roman"/>
        <family val="1"/>
        <charset val="204"/>
      </rPr>
      <t xml:space="preserve">Счет № 29 от 22.11.2019 г. пл. пор. № 39 от 25.11.2019 г. </t>
    </r>
    <r>
      <rPr>
        <b/>
        <sz val="12"/>
        <color rgb="FF000000"/>
        <rFont val="Times New Roman"/>
        <family val="1"/>
        <charset val="204"/>
      </rPr>
      <t>Группа-7</t>
    </r>
    <r>
      <rPr>
        <sz val="12"/>
        <color rgb="FF000000"/>
        <rFont val="Times New Roman"/>
        <family val="1"/>
        <charset val="204"/>
      </rPr>
      <t xml:space="preserve"> пл. пор. № 71 от 19.12.2019 г. счет № 5353 от 26.11.2019 г. </t>
    </r>
  </si>
  <si>
    <t xml:space="preserve">Пл. пор. № 67, 68 от 03.12.2019 г. , № 10, 11 от 28.01.2020 г., № 20, 21 от 29.02.2020 г. , № 31, 32 от 31.03.2020 г. , № 57, 56 от 10.11.2020 г.  </t>
  </si>
  <si>
    <r>
      <t xml:space="preserve">ДНС </t>
    </r>
    <r>
      <rPr>
        <sz val="12"/>
        <color rgb="FF000000"/>
        <rFont val="Times New Roman"/>
        <family val="1"/>
        <charset val="204"/>
      </rPr>
      <t xml:space="preserve">пл. пор. № 13 от 18.02.2020 г. счет № А-00053468 от 16.02.2020 г.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УПД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№ А-00022817/2082 от 29.02.2020г.     </t>
    </r>
    <r>
      <rPr>
        <b/>
        <sz val="12"/>
        <color theme="1"/>
        <rFont val="Times New Roman"/>
        <family val="1"/>
        <charset val="204"/>
      </rPr>
      <t xml:space="preserve">Группа-7 </t>
    </r>
    <r>
      <rPr>
        <sz val="12"/>
        <color theme="1"/>
        <rFont val="Times New Roman"/>
        <family val="1"/>
        <charset val="204"/>
      </rPr>
      <t xml:space="preserve">пл. </t>
    </r>
    <r>
      <rPr>
        <sz val="12"/>
        <rFont val="Times New Roman"/>
        <family val="1"/>
        <charset val="204"/>
      </rPr>
      <t xml:space="preserve">пор. № 38 от 26.05.2020 г. счет № 1498 от 22.05.2020 г. ТН № 1518 от 22.06.2020 г. </t>
    </r>
  </si>
  <si>
    <r>
      <rPr>
        <sz val="12"/>
        <color rgb="FF000000"/>
        <rFont val="Times New Roman"/>
        <family val="1"/>
        <charset val="204"/>
      </rPr>
      <t xml:space="preserve">Решение о присуждении литературной премии за 2019 год;      Пл. пор. № 42, 43, 44, 45 от 27.11.2019 г.                                       </t>
    </r>
    <r>
      <rPr>
        <b/>
        <sz val="12"/>
        <color rgb="FF000000"/>
        <rFont val="Times New Roman"/>
        <family val="1"/>
        <charset val="204"/>
      </rPr>
      <t xml:space="preserve">НДФЛ </t>
    </r>
    <r>
      <rPr>
        <sz val="12"/>
        <color rgb="FF000000"/>
        <rFont val="Times New Roman"/>
        <family val="1"/>
        <charset val="204"/>
      </rPr>
      <t xml:space="preserve">пл. пор. № 46 от 27.11.2019 г. </t>
    </r>
  </si>
  <si>
    <t>Договор № 2 от 01.10.2019 г., акт от 28.10.2020 г. Пл. пор. № 65, НДФЛ пл. пор. № 66 от 03.12.2019 г.,  № 12 НДФЛ № 9 от 28.01.2020г., РКО № 3 от 28.02.2020 г. , НДФЛ пл. пор. № 19 от 29.02.2020 г. , РКО № 5 от 31.03.2020 г. , НДФЛ пл. пор. № 30 от 31.03.2020 г. Пл. пор. № 54 от 10.11.2020 г., НДФЛ № 55 от 10.11.2020 г.</t>
  </si>
  <si>
    <r>
      <t xml:space="preserve">Ведущая Алексеева М.В. </t>
    </r>
    <r>
      <rPr>
        <sz val="12"/>
        <color rgb="FF000000"/>
        <rFont val="Times New Roman"/>
        <family val="1"/>
        <charset val="204"/>
      </rPr>
      <t xml:space="preserve">Договор № 6 от 20.11.2019 г. Пл. пор. № 47 от 27.11.2019 г. ,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Бухгалтер Демина И.В. </t>
    </r>
    <r>
      <rPr>
        <sz val="12"/>
        <color rgb="FF000000"/>
        <rFont val="Times New Roman"/>
        <family val="1"/>
        <charset val="204"/>
      </rPr>
      <t xml:space="preserve">Договор № 9 от 01.11.2019 г. Пл. пор. № 48 от 27.11.2019 г.,  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Координатор Кондрашева Д.А. </t>
    </r>
    <r>
      <rPr>
        <sz val="12"/>
        <color rgb="FF000000"/>
        <rFont val="Times New Roman"/>
        <family val="1"/>
        <charset val="204"/>
      </rPr>
      <t xml:space="preserve">договор № 5 от 01.10.2019 г. Пл. пор. № 49 от 27.11.2019 г.,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Председатель жюри Наумова М.О.</t>
    </r>
    <r>
      <rPr>
        <sz val="12"/>
        <color rgb="FF000000"/>
        <rFont val="Times New Roman"/>
        <family val="1"/>
        <charset val="204"/>
      </rPr>
      <t xml:space="preserve"> договор № 10 от 01.11.2019 г. Пл. пор. № 50 от 27.11.2019 г.                                                         </t>
    </r>
    <r>
      <rPr>
        <b/>
        <sz val="12"/>
        <color rgb="FF000000"/>
        <rFont val="Times New Roman"/>
        <family val="1"/>
        <charset val="204"/>
      </rPr>
      <t>Видеосъемка Стабров П.А.</t>
    </r>
    <r>
      <rPr>
        <sz val="12"/>
        <color rgb="FF000000"/>
        <rFont val="Times New Roman"/>
        <family val="1"/>
        <charset val="204"/>
      </rPr>
      <t xml:space="preserve"> Договор № 7 от 20.11.2019 г. , пл. пор. № 51 от 27.11.2019 г.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Музыкальное сопровождение Шульженко Д.Д. </t>
    </r>
    <r>
      <rPr>
        <sz val="12"/>
        <color rgb="FF000000"/>
        <rFont val="Times New Roman"/>
        <family val="1"/>
        <charset val="204"/>
      </rPr>
      <t xml:space="preserve">Договор № 8 от 20.11.2019 г. пл. пор. № 52 от 27.11.2019 г.                       </t>
    </r>
    <r>
      <rPr>
        <b/>
        <sz val="12"/>
        <color rgb="FF000000"/>
        <rFont val="Times New Roman"/>
        <family val="1"/>
        <charset val="204"/>
      </rPr>
      <t xml:space="preserve">НДФЛ </t>
    </r>
    <r>
      <rPr>
        <sz val="12"/>
        <color rgb="FF000000"/>
        <rFont val="Times New Roman"/>
        <family val="1"/>
        <charset val="204"/>
      </rPr>
      <t xml:space="preserve">пл. пор. № 53 от 27.11.2019 г. </t>
    </r>
  </si>
  <si>
    <t>Оплата труда бухгалтера (7 месяцев)</t>
  </si>
  <si>
    <t>Проект «Душа Сибири» 2019-2020</t>
  </si>
  <si>
    <t>Литературная премия им. В.П. Астафьева 2019</t>
  </si>
  <si>
    <r>
      <rPr>
        <b/>
        <sz val="12"/>
        <color rgb="FF000000"/>
        <rFont val="Times New Roman"/>
        <family val="1"/>
        <charset val="204"/>
      </rPr>
      <t>Кондрашева Д.А.</t>
    </r>
    <r>
      <rPr>
        <sz val="12"/>
        <color rgb="FF000000"/>
        <rFont val="Times New Roman"/>
        <family val="1"/>
        <charset val="204"/>
      </rPr>
      <t xml:space="preserve"> Договор № 1 от 01.10.2019 г., акт от 28.10.2020 г. Пл. пор. № 30 от 30.10.2019, № 62 от 28.11.2019, № 73 от 27.12.2019, № 2 от 28.01.2020, № 22 от 29.02.2020 г., № 33 от 31.03.2020г., № 39 от 03.11.2020 г.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Демина И.В.</t>
    </r>
    <r>
      <rPr>
        <sz val="12"/>
        <color rgb="FF000000"/>
        <rFont val="Times New Roman"/>
        <family val="1"/>
        <charset val="204"/>
      </rPr>
      <t xml:space="preserve">  Договор № 2 от 01.10.2019 г., акт от 28.10.2020 г. Пл. пор. № 29 от 30.10.2019, № 64 от 28.11.2019, № 74 от 27.12.2019,  № 1 от 28.01.2020 г. РКО № 2 от 28.02.2020 г. РКО № 4 от 31.03.2020г., № 42 от 03.11.2020 г.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Громков Г.В.  </t>
    </r>
    <r>
      <rPr>
        <sz val="12"/>
        <color rgb="FF000000"/>
        <rFont val="Times New Roman"/>
        <family val="1"/>
        <charset val="204"/>
      </rPr>
      <t xml:space="preserve">Договор № 3 от 01.10.2019 г., акт от 28.10.2020 г. Пл. пор. № 28 от 30.10.2019, № 63 от 28.11.2019, РКО № 1 от 28.02.2020 г. Пл. пор. № 35 от 31.03.2020г., № 40 от 03.11.2020 г.                                </t>
    </r>
    <r>
      <rPr>
        <b/>
        <sz val="12"/>
        <color rgb="FF000000"/>
        <rFont val="Times New Roman"/>
        <family val="1"/>
        <charset val="204"/>
      </rPr>
      <t xml:space="preserve">Юрковский Д.М.  </t>
    </r>
    <r>
      <rPr>
        <sz val="12"/>
        <color rgb="FF000000"/>
        <rFont val="Times New Roman"/>
        <family val="1"/>
        <charset val="204"/>
      </rPr>
      <t xml:space="preserve">Договор № 4 от 01.10.2019 г., акт от 28.10.2020 г. Пл. пор. № 36 от 30.10.2019, № 61 от 28.11.2019, № 72 от 27.12.2019, № 3 от 28.01.2020, № 23 от 29.02.2020 г., № 34 от 31.03.2020г., № 41 от 03.11.2020 г.                </t>
    </r>
    <r>
      <rPr>
        <b/>
        <sz val="12"/>
        <color rgb="FF000000"/>
        <rFont val="Times New Roman"/>
        <family val="1"/>
        <charset val="204"/>
      </rPr>
      <t>НДФЛ:</t>
    </r>
    <r>
      <rPr>
        <sz val="12"/>
        <color rgb="FF000000"/>
        <rFont val="Times New Roman"/>
        <family val="1"/>
        <charset val="204"/>
      </rPr>
      <t xml:space="preserve"> пл. пор. № 31 от 29.10.2019, № 56 от 28.11.2019, № 75 от 27.12.2019 г., № 4 от 28.01.2020 г., № 14 от 29.02.2020 г. , № 25 от 31.03.2020 г., № 48 от 05.11.2020 г. </t>
    </r>
  </si>
  <si>
    <r>
      <t xml:space="preserve">Громкова А.В. </t>
    </r>
    <r>
      <rPr>
        <sz val="12"/>
        <color rgb="FF000000"/>
        <rFont val="Times New Roman"/>
        <family val="1"/>
        <charset val="204"/>
      </rPr>
      <t xml:space="preserve">договор № 22 от 01.10.2020 г. , Акт от 28.10.2020 г., пл. пор. № 44 от 05.11.2020 г.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Мосунова З.А.  </t>
    </r>
    <r>
      <rPr>
        <sz val="12"/>
        <color rgb="FF000000"/>
        <rFont val="Times New Roman"/>
        <family val="1"/>
        <charset val="204"/>
      </rPr>
      <t xml:space="preserve">договор № 25 от 01.10.2020 г. , Акт от 28.10.2020 г., пл. пор. № 46 от 05.11.2020 г.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Алексеева М.В. </t>
    </r>
    <r>
      <rPr>
        <sz val="12"/>
        <color rgb="FF000000"/>
        <rFont val="Times New Roman"/>
        <family val="1"/>
        <charset val="204"/>
      </rPr>
      <t xml:space="preserve">договор № 20 от 01.10.2020 г. , Акт от 28.10.2020 г., пл. пор. № 43 от 05.11.2020 г.             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Тарковский М.А. </t>
    </r>
    <r>
      <rPr>
        <sz val="12"/>
        <color rgb="FF000000"/>
        <rFont val="Times New Roman"/>
        <family val="1"/>
        <charset val="204"/>
      </rPr>
      <t xml:space="preserve">договор № 21 от 01.10.2020 г. , Акт от 28.10.2020 г., пл. пор. № 47 от 05.11.2020 г.                                                            </t>
    </r>
    <r>
      <rPr>
        <b/>
        <sz val="12"/>
        <color rgb="FF000000"/>
        <rFont val="Times New Roman"/>
        <family val="1"/>
        <charset val="204"/>
      </rPr>
      <t>Кондрашева Д.А.</t>
    </r>
    <r>
      <rPr>
        <sz val="12"/>
        <color rgb="FF000000"/>
        <rFont val="Times New Roman"/>
        <family val="1"/>
        <charset val="204"/>
      </rPr>
      <t xml:space="preserve"> договор № 24 от 01.10.2020 г. , Акт от 28.10.2020 г., пл. пор. № 45 от 05.11.2020 г.                                     НДФЛ пл. пор. № 48 от 05.11.2020 г. </t>
    </r>
  </si>
  <si>
    <t>Пл. пор. № 32-35 от 29.10.19, № 57-60 от 28.11.2019г., № 76-79 от 27.12.2019 г., № 5-8 от 28.01.2020 г., № 15-18 от 29.02.2020 г., № 26-29 от 31.03.2020 г., № 49-52 от 05.11.2020 г.</t>
  </si>
  <si>
    <t xml:space="preserve">Финансовый отчет об использовании целевых денежных средств,
 предоставленных по Договору от «27» сентября 2019 г. № Ф-131/19
составлен «13» января 2021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</si>
</sst>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left" vertical="top" wrapText="1"/>
    </xf>
    <xf numFmtId="3" fontId="1" fillId="0" borderId="7" xfId="0" applyNumberFormat="1" applyFont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left" vertical="top" wrapText="1"/>
    </xf>
    <xf numFmtId="3" fontId="1" fillId="0" borderId="7" xfId="0" applyNumberFormat="1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left" vertical="top" wrapText="1"/>
    </xf>
    <xf numFmtId="3" fontId="2" fillId="0" borderId="7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tabSelected="1" topLeftCell="B28" workbookViewId="0">
      <selection activeCell="I6" sqref="I6"/>
    </sheetView>
  </sheetViews>
  <sheetFormatPr defaultRowHeight="43.5" customHeight="1" x14ac:dyDescent="0.25"/>
  <cols>
    <col min="3" max="3" width="34.140625" customWidth="1"/>
    <col min="4" max="4" width="13.28515625" customWidth="1"/>
    <col min="5" max="5" width="12.85546875" customWidth="1"/>
    <col min="6" max="6" width="13.28515625" customWidth="1"/>
    <col min="7" max="7" width="13.42578125" customWidth="1"/>
    <col min="8" max="8" width="13" customWidth="1"/>
    <col min="9" max="9" width="16.28515625" customWidth="1"/>
    <col min="10" max="10" width="16.5703125" customWidth="1"/>
    <col min="11" max="11" width="46.7109375" customWidth="1"/>
  </cols>
  <sheetData>
    <row r="1" spans="2:11" ht="58.5" customHeight="1" x14ac:dyDescent="0.25">
      <c r="B1" s="36" t="s">
        <v>69</v>
      </c>
      <c r="C1" s="37"/>
      <c r="D1" s="37"/>
      <c r="E1" s="37"/>
      <c r="F1" s="37"/>
      <c r="G1" s="37"/>
      <c r="H1" s="37"/>
      <c r="I1" s="37"/>
      <c r="J1" s="37"/>
      <c r="K1" s="37"/>
    </row>
    <row r="3" spans="2:11" ht="24.75" customHeight="1" x14ac:dyDescent="0.25">
      <c r="B3" s="6" t="s">
        <v>0</v>
      </c>
      <c r="C3" s="39" t="s">
        <v>1</v>
      </c>
      <c r="D3" s="27" t="s">
        <v>47</v>
      </c>
      <c r="E3" s="28"/>
      <c r="F3" s="27" t="s">
        <v>49</v>
      </c>
      <c r="G3" s="28"/>
      <c r="H3" s="27" t="s">
        <v>50</v>
      </c>
      <c r="I3" s="28"/>
      <c r="J3" s="27" t="s">
        <v>51</v>
      </c>
      <c r="K3" s="28"/>
    </row>
    <row r="4" spans="2:11" ht="16.5" customHeight="1" x14ac:dyDescent="0.25">
      <c r="B4" s="7" t="s">
        <v>2</v>
      </c>
      <c r="C4" s="39"/>
      <c r="D4" s="29"/>
      <c r="E4" s="30"/>
      <c r="F4" s="29"/>
      <c r="G4" s="30"/>
      <c r="H4" s="29"/>
      <c r="I4" s="30"/>
      <c r="J4" s="29"/>
      <c r="K4" s="30"/>
    </row>
    <row r="5" spans="2:11" ht="28.5" customHeight="1" x14ac:dyDescent="0.25">
      <c r="B5" s="8" t="s">
        <v>3</v>
      </c>
      <c r="C5" s="32" t="s">
        <v>64</v>
      </c>
      <c r="D5" s="33"/>
      <c r="E5" s="33"/>
      <c r="F5" s="33"/>
      <c r="G5" s="33"/>
      <c r="H5" s="33"/>
      <c r="I5" s="33"/>
      <c r="J5" s="33"/>
      <c r="K5" s="33"/>
    </row>
    <row r="6" spans="2:11" ht="292.5" customHeight="1" x14ac:dyDescent="0.25">
      <c r="B6" s="2" t="s">
        <v>4</v>
      </c>
      <c r="C6" s="2" t="s">
        <v>5</v>
      </c>
      <c r="D6" s="12">
        <f>E6+E7+E8+E9+E10+E11+E12+E13</f>
        <v>1362758</v>
      </c>
      <c r="E6" s="1">
        <v>415000</v>
      </c>
      <c r="F6" s="12">
        <f>G6+G7+G8+G9+G10+G11+G12+G13</f>
        <v>808801.91</v>
      </c>
      <c r="G6" s="1">
        <v>415000</v>
      </c>
      <c r="H6" s="12">
        <f>I6+I7+I8+I9+I10+I11+I12+I13</f>
        <v>553956.09</v>
      </c>
      <c r="I6" s="1">
        <f>E6-G6</f>
        <v>0</v>
      </c>
      <c r="J6" s="31" t="s">
        <v>66</v>
      </c>
      <c r="K6" s="22"/>
    </row>
    <row r="7" spans="2:11" ht="179.25" customHeight="1" x14ac:dyDescent="0.25">
      <c r="B7" s="2" t="s">
        <v>6</v>
      </c>
      <c r="C7" s="2" t="s">
        <v>7</v>
      </c>
      <c r="D7" s="34"/>
      <c r="E7" s="1">
        <v>182000</v>
      </c>
      <c r="F7" s="34"/>
      <c r="G7" s="1">
        <v>54500</v>
      </c>
      <c r="H7" s="34"/>
      <c r="I7" s="1">
        <f t="shared" ref="I7:I28" si="0">E7-G7</f>
        <v>127500</v>
      </c>
      <c r="J7" s="21" t="s">
        <v>67</v>
      </c>
      <c r="K7" s="22"/>
    </row>
    <row r="8" spans="2:11" ht="66.75" customHeight="1" x14ac:dyDescent="0.25">
      <c r="B8" s="2" t="s">
        <v>8</v>
      </c>
      <c r="C8" s="2" t="s">
        <v>9</v>
      </c>
      <c r="D8" s="34"/>
      <c r="E8" s="1">
        <v>174652</v>
      </c>
      <c r="F8" s="34"/>
      <c r="G8" s="1">
        <f>14769.5+125330</f>
        <v>140099.5</v>
      </c>
      <c r="H8" s="34"/>
      <c r="I8" s="1">
        <f t="shared" si="0"/>
        <v>34552.5</v>
      </c>
      <c r="J8" s="31" t="s">
        <v>68</v>
      </c>
      <c r="K8" s="22"/>
    </row>
    <row r="9" spans="2:11" ht="43.5" customHeight="1" x14ac:dyDescent="0.25">
      <c r="B9" s="2" t="s">
        <v>10</v>
      </c>
      <c r="C9" s="2" t="s">
        <v>11</v>
      </c>
      <c r="D9" s="34"/>
      <c r="E9" s="1">
        <v>71000</v>
      </c>
      <c r="F9" s="34"/>
      <c r="G9" s="1"/>
      <c r="H9" s="34"/>
      <c r="I9" s="1">
        <f t="shared" si="0"/>
        <v>71000</v>
      </c>
      <c r="J9" s="17"/>
      <c r="K9" s="18"/>
    </row>
    <row r="10" spans="2:11" ht="43.5" customHeight="1" x14ac:dyDescent="0.25">
      <c r="B10" s="2" t="s">
        <v>12</v>
      </c>
      <c r="C10" s="2" t="s">
        <v>13</v>
      </c>
      <c r="D10" s="34"/>
      <c r="E10" s="1">
        <v>217500</v>
      </c>
      <c r="F10" s="34"/>
      <c r="G10" s="1"/>
      <c r="H10" s="34"/>
      <c r="I10" s="1">
        <f t="shared" si="0"/>
        <v>217500</v>
      </c>
      <c r="J10" s="17"/>
      <c r="K10" s="18"/>
    </row>
    <row r="11" spans="2:11" ht="69.599999999999994" customHeight="1" x14ac:dyDescent="0.25">
      <c r="B11" s="2" t="s">
        <v>14</v>
      </c>
      <c r="C11" s="3" t="s">
        <v>15</v>
      </c>
      <c r="D11" s="34"/>
      <c r="E11" s="1">
        <v>170000</v>
      </c>
      <c r="F11" s="34"/>
      <c r="G11" s="1">
        <v>171679</v>
      </c>
      <c r="H11" s="34"/>
      <c r="I11" s="1">
        <f t="shared" si="0"/>
        <v>-1679</v>
      </c>
      <c r="J11" s="21" t="s">
        <v>59</v>
      </c>
      <c r="K11" s="22"/>
    </row>
    <row r="12" spans="2:11" ht="43.5" customHeight="1" x14ac:dyDescent="0.25">
      <c r="B12" s="2" t="s">
        <v>16</v>
      </c>
      <c r="C12" s="3" t="s">
        <v>17</v>
      </c>
      <c r="D12" s="34"/>
      <c r="E12" s="1">
        <v>115600</v>
      </c>
      <c r="F12" s="34"/>
      <c r="G12" s="1"/>
      <c r="H12" s="34"/>
      <c r="I12" s="1">
        <f t="shared" si="0"/>
        <v>115600</v>
      </c>
      <c r="J12" s="17"/>
      <c r="K12" s="18"/>
    </row>
    <row r="13" spans="2:11" ht="94.5" customHeight="1" x14ac:dyDescent="0.25">
      <c r="B13" s="2" t="s">
        <v>18</v>
      </c>
      <c r="C13" s="3" t="s">
        <v>19</v>
      </c>
      <c r="D13" s="35"/>
      <c r="E13" s="1">
        <v>17006</v>
      </c>
      <c r="F13" s="35"/>
      <c r="G13" s="1">
        <f>22880.41+4643</f>
        <v>27523.41</v>
      </c>
      <c r="H13" s="35"/>
      <c r="I13" s="1">
        <f t="shared" si="0"/>
        <v>-10517.41</v>
      </c>
      <c r="J13" s="23" t="s">
        <v>53</v>
      </c>
      <c r="K13" s="24"/>
    </row>
    <row r="14" spans="2:11" ht="28.5" customHeight="1" x14ac:dyDescent="0.25">
      <c r="B14" s="8" t="s">
        <v>20</v>
      </c>
      <c r="C14" s="32" t="s">
        <v>65</v>
      </c>
      <c r="D14" s="33"/>
      <c r="E14" s="33">
        <v>373995</v>
      </c>
      <c r="F14" s="33"/>
      <c r="G14" s="33"/>
      <c r="H14" s="33"/>
      <c r="I14" s="33"/>
      <c r="J14" s="33"/>
      <c r="K14" s="33"/>
    </row>
    <row r="15" spans="2:11" ht="55.5" customHeight="1" x14ac:dyDescent="0.25">
      <c r="B15" s="2" t="s">
        <v>21</v>
      </c>
      <c r="C15" s="3" t="s">
        <v>22</v>
      </c>
      <c r="D15" s="12">
        <f>E15+E16+E17+E18+E19+E20</f>
        <v>373995</v>
      </c>
      <c r="E15" s="1">
        <v>210000</v>
      </c>
      <c r="F15" s="12">
        <f>G15+G16+G17+G18+G19+G20</f>
        <v>388208.8</v>
      </c>
      <c r="G15" s="1">
        <v>210000</v>
      </c>
      <c r="H15" s="12">
        <f>I15+I16+I17+I18+I19+I20</f>
        <v>-14213.8</v>
      </c>
      <c r="I15" s="1">
        <f t="shared" si="0"/>
        <v>0</v>
      </c>
      <c r="J15" s="21" t="s">
        <v>60</v>
      </c>
      <c r="K15" s="22"/>
    </row>
    <row r="16" spans="2:11" ht="43.5" customHeight="1" x14ac:dyDescent="0.25">
      <c r="B16" s="2" t="s">
        <v>23</v>
      </c>
      <c r="C16" s="3" t="s">
        <v>24</v>
      </c>
      <c r="D16" s="13"/>
      <c r="E16" s="1">
        <v>36800</v>
      </c>
      <c r="F16" s="13"/>
      <c r="G16" s="1">
        <v>10909</v>
      </c>
      <c r="H16" s="13"/>
      <c r="I16" s="1">
        <f t="shared" si="0"/>
        <v>25891</v>
      </c>
      <c r="J16" s="25" t="s">
        <v>54</v>
      </c>
      <c r="K16" s="26"/>
    </row>
    <row r="17" spans="2:11" ht="66.75" customHeight="1" x14ac:dyDescent="0.25">
      <c r="B17" s="2" t="s">
        <v>25</v>
      </c>
      <c r="C17" s="3" t="s">
        <v>26</v>
      </c>
      <c r="D17" s="13"/>
      <c r="E17" s="1">
        <v>27000</v>
      </c>
      <c r="F17" s="13"/>
      <c r="G17" s="1">
        <v>35500</v>
      </c>
      <c r="H17" s="13"/>
      <c r="I17" s="1">
        <f t="shared" si="0"/>
        <v>-8500</v>
      </c>
      <c r="J17" s="25" t="s">
        <v>57</v>
      </c>
      <c r="K17" s="26"/>
    </row>
    <row r="18" spans="2:11" ht="81.75" customHeight="1" x14ac:dyDescent="0.25">
      <c r="B18" s="2" t="s">
        <v>27</v>
      </c>
      <c r="C18" s="3" t="s">
        <v>28</v>
      </c>
      <c r="D18" s="13"/>
      <c r="E18" s="1">
        <v>43000</v>
      </c>
      <c r="F18" s="13"/>
      <c r="G18" s="1">
        <f>13000+25000</f>
        <v>38000</v>
      </c>
      <c r="H18" s="13"/>
      <c r="I18" s="1">
        <f t="shared" si="0"/>
        <v>5000</v>
      </c>
      <c r="J18" s="25" t="s">
        <v>55</v>
      </c>
      <c r="K18" s="26"/>
    </row>
    <row r="19" spans="2:11" ht="207" customHeight="1" x14ac:dyDescent="0.25">
      <c r="B19" s="2" t="s">
        <v>29</v>
      </c>
      <c r="C19" s="2" t="s">
        <v>7</v>
      </c>
      <c r="D19" s="13"/>
      <c r="E19" s="1">
        <v>45000</v>
      </c>
      <c r="F19" s="13"/>
      <c r="G19" s="1">
        <v>73800</v>
      </c>
      <c r="H19" s="13"/>
      <c r="I19" s="1">
        <f t="shared" si="0"/>
        <v>-28800</v>
      </c>
      <c r="J19" s="21" t="s">
        <v>62</v>
      </c>
      <c r="K19" s="22"/>
    </row>
    <row r="20" spans="2:11" ht="43.5" customHeight="1" x14ac:dyDescent="0.25">
      <c r="B20" s="2" t="s">
        <v>30</v>
      </c>
      <c r="C20" s="2" t="s">
        <v>31</v>
      </c>
      <c r="D20" s="14"/>
      <c r="E20" s="1">
        <v>12195</v>
      </c>
      <c r="F20" s="14"/>
      <c r="G20" s="1">
        <v>19999.8</v>
      </c>
      <c r="H20" s="14"/>
      <c r="I20" s="1">
        <f t="shared" si="0"/>
        <v>-7804.7999999999993</v>
      </c>
      <c r="J20" s="19" t="s">
        <v>56</v>
      </c>
      <c r="K20" s="26"/>
    </row>
    <row r="21" spans="2:11" ht="28.5" customHeight="1" x14ac:dyDescent="0.25">
      <c r="B21" s="8" t="s">
        <v>32</v>
      </c>
      <c r="C21" s="32" t="s">
        <v>48</v>
      </c>
      <c r="D21" s="33"/>
      <c r="E21" s="33">
        <v>263247</v>
      </c>
      <c r="F21" s="33"/>
      <c r="G21" s="33"/>
      <c r="H21" s="33"/>
      <c r="I21" s="33"/>
      <c r="J21" s="33"/>
      <c r="K21" s="33"/>
    </row>
    <row r="22" spans="2:11" ht="43.5" customHeight="1" x14ac:dyDescent="0.25">
      <c r="B22" s="2" t="s">
        <v>33</v>
      </c>
      <c r="C22" s="2" t="s">
        <v>34</v>
      </c>
      <c r="D22" s="12">
        <f>E22+E23+E24+E25+E26+E27+E28</f>
        <v>263247</v>
      </c>
      <c r="E22" s="1">
        <v>57500</v>
      </c>
      <c r="F22" s="12">
        <f>G22+G23+G24+G25+G26+G27+G28</f>
        <v>53382</v>
      </c>
      <c r="G22" s="1"/>
      <c r="H22" s="12">
        <f>I22+I23+I24+I25+I26+I27+I28</f>
        <v>209865</v>
      </c>
      <c r="I22" s="1">
        <f t="shared" si="0"/>
        <v>57500</v>
      </c>
      <c r="J22" s="17"/>
      <c r="K22" s="18"/>
    </row>
    <row r="23" spans="2:11" ht="43.5" customHeight="1" x14ac:dyDescent="0.25">
      <c r="B23" s="2" t="s">
        <v>35</v>
      </c>
      <c r="C23" s="2" t="s">
        <v>36</v>
      </c>
      <c r="D23" s="13"/>
      <c r="E23" s="1">
        <v>57500</v>
      </c>
      <c r="F23" s="13"/>
      <c r="G23" s="1"/>
      <c r="H23" s="13"/>
      <c r="I23" s="1">
        <f t="shared" si="0"/>
        <v>57500</v>
      </c>
      <c r="J23" s="17"/>
      <c r="K23" s="18"/>
    </row>
    <row r="24" spans="2:11" ht="105" customHeight="1" x14ac:dyDescent="0.25">
      <c r="B24" s="2" t="s">
        <v>37</v>
      </c>
      <c r="C24" s="2" t="s">
        <v>63</v>
      </c>
      <c r="D24" s="13"/>
      <c r="E24" s="1">
        <v>42000</v>
      </c>
      <c r="F24" s="13"/>
      <c r="G24" s="1">
        <v>42000</v>
      </c>
      <c r="H24" s="13"/>
      <c r="I24" s="1">
        <f t="shared" si="0"/>
        <v>0</v>
      </c>
      <c r="J24" s="19" t="s">
        <v>61</v>
      </c>
      <c r="K24" s="20"/>
    </row>
    <row r="25" spans="2:11" ht="54.75" customHeight="1" x14ac:dyDescent="0.25">
      <c r="B25" s="2" t="s">
        <v>38</v>
      </c>
      <c r="C25" s="2" t="s">
        <v>39</v>
      </c>
      <c r="D25" s="13"/>
      <c r="E25" s="1">
        <v>42547</v>
      </c>
      <c r="F25" s="13"/>
      <c r="G25" s="1">
        <v>11382</v>
      </c>
      <c r="H25" s="13"/>
      <c r="I25" s="1">
        <f t="shared" si="0"/>
        <v>31165</v>
      </c>
      <c r="J25" s="19" t="s">
        <v>58</v>
      </c>
      <c r="K25" s="20"/>
    </row>
    <row r="26" spans="2:11" ht="43.5" customHeight="1" x14ac:dyDescent="0.25">
      <c r="B26" s="2" t="s">
        <v>40</v>
      </c>
      <c r="C26" s="2" t="s">
        <v>41</v>
      </c>
      <c r="D26" s="13"/>
      <c r="E26" s="1">
        <v>19500</v>
      </c>
      <c r="F26" s="13"/>
      <c r="G26" s="1"/>
      <c r="H26" s="13"/>
      <c r="I26" s="1">
        <f t="shared" si="0"/>
        <v>19500</v>
      </c>
      <c r="J26" s="17"/>
      <c r="K26" s="18"/>
    </row>
    <row r="27" spans="2:11" ht="43.5" customHeight="1" x14ac:dyDescent="0.25">
      <c r="B27" s="2" t="s">
        <v>42</v>
      </c>
      <c r="C27" s="2" t="s">
        <v>43</v>
      </c>
      <c r="D27" s="13"/>
      <c r="E27" s="1">
        <v>21700</v>
      </c>
      <c r="F27" s="13"/>
      <c r="G27" s="1"/>
      <c r="H27" s="13"/>
      <c r="I27" s="1">
        <f t="shared" si="0"/>
        <v>21700</v>
      </c>
      <c r="J27" s="17"/>
      <c r="K27" s="18"/>
    </row>
    <row r="28" spans="2:11" ht="43.5" customHeight="1" x14ac:dyDescent="0.25">
      <c r="B28" s="2" t="s">
        <v>44</v>
      </c>
      <c r="C28" s="2" t="s">
        <v>45</v>
      </c>
      <c r="D28" s="14"/>
      <c r="E28" s="1">
        <v>22500</v>
      </c>
      <c r="F28" s="14"/>
      <c r="G28" s="1"/>
      <c r="H28" s="14"/>
      <c r="I28" s="1">
        <f t="shared" si="0"/>
        <v>22500</v>
      </c>
      <c r="J28" s="17"/>
      <c r="K28" s="18"/>
    </row>
    <row r="29" spans="2:11" ht="27" customHeight="1" x14ac:dyDescent="0.25">
      <c r="B29" s="38" t="s">
        <v>46</v>
      </c>
      <c r="C29" s="38"/>
      <c r="D29" s="4"/>
      <c r="E29" s="5">
        <f>D22+D15+D6</f>
        <v>2000000</v>
      </c>
      <c r="F29" s="4"/>
      <c r="G29" s="5">
        <f>F22+F15+F6</f>
        <v>1250392.71</v>
      </c>
      <c r="H29" s="4"/>
      <c r="I29" s="9">
        <f>H22+H15+H6</f>
        <v>749607.29</v>
      </c>
      <c r="J29" s="15"/>
      <c r="K29" s="16"/>
    </row>
    <row r="31" spans="2:11" ht="99.75" customHeight="1" x14ac:dyDescent="0.25">
      <c r="C31" s="10" t="s">
        <v>52</v>
      </c>
      <c r="D31" s="11"/>
      <c r="E31" s="11"/>
      <c r="F31" s="11"/>
      <c r="G31" s="11"/>
      <c r="H31" s="11"/>
      <c r="I31" s="11"/>
      <c r="J31" s="11"/>
      <c r="K31" s="11"/>
    </row>
  </sheetData>
  <mergeCells count="42">
    <mergeCell ref="B1:K1"/>
    <mergeCell ref="H22:H28"/>
    <mergeCell ref="B29:C29"/>
    <mergeCell ref="D3:E4"/>
    <mergeCell ref="D6:D13"/>
    <mergeCell ref="C3:C4"/>
    <mergeCell ref="D15:D20"/>
    <mergeCell ref="D22:D28"/>
    <mergeCell ref="F3:G4"/>
    <mergeCell ref="F6:F13"/>
    <mergeCell ref="F15:F20"/>
    <mergeCell ref="F22:F28"/>
    <mergeCell ref="C21:K21"/>
    <mergeCell ref="J18:K18"/>
    <mergeCell ref="J19:K19"/>
    <mergeCell ref="J20:K20"/>
    <mergeCell ref="J17:K17"/>
    <mergeCell ref="J3:K4"/>
    <mergeCell ref="J6:K6"/>
    <mergeCell ref="J7:K7"/>
    <mergeCell ref="J8:K8"/>
    <mergeCell ref="J9:K9"/>
    <mergeCell ref="C5:K5"/>
    <mergeCell ref="H3:I4"/>
    <mergeCell ref="H6:H13"/>
    <mergeCell ref="C14:K14"/>
    <mergeCell ref="C31:K31"/>
    <mergeCell ref="H15:H20"/>
    <mergeCell ref="J29:K29"/>
    <mergeCell ref="J10:K10"/>
    <mergeCell ref="J25:K25"/>
    <mergeCell ref="J26:K26"/>
    <mergeCell ref="J27:K27"/>
    <mergeCell ref="J28:K28"/>
    <mergeCell ref="J22:K22"/>
    <mergeCell ref="J23:K23"/>
    <mergeCell ref="J24:K24"/>
    <mergeCell ref="J11:K11"/>
    <mergeCell ref="J12:K12"/>
    <mergeCell ref="J13:K13"/>
    <mergeCell ref="J15:K15"/>
    <mergeCell ref="J16:K16"/>
  </mergeCells>
  <pageMargins left="0.23622047244094488" right="0.23622047244094488" top="0.39370078740157483" bottom="0.39370078740157483" header="0.19685039370078741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RePack by Diakov</cp:lastModifiedBy>
  <cp:lastPrinted>2021-02-12T10:57:38Z</cp:lastPrinted>
  <dcterms:created xsi:type="dcterms:W3CDTF">2015-06-05T18:19:34Z</dcterms:created>
  <dcterms:modified xsi:type="dcterms:W3CDTF">2021-02-12T10:57:41Z</dcterms:modified>
</cp:coreProperties>
</file>